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0-30-20 Dashboard" state="visible" r:id="rId4"/>
    <sheet sheetId="2" name="Monsave Telegram Bot" state="visible" r:id="rId5"/>
  </sheets>
  <calcPr calcId="171027"/>
</workbook>
</file>

<file path=xl/sharedStrings.xml><?xml version="1.0" encoding="utf-8"?>
<sst xmlns="http://schemas.openxmlformats.org/spreadsheetml/2006/main" count="37" uniqueCount="35">
  <si>
    <t>MONSAVE — BUDŻET DOMOWY ZASADA 50 / 30 / 20 PRO</t>
  </si>
  <si>
    <t>Automatyczny podział: 50% Potrzeby, 30% Przyjemności, 20% Oszczędności i Kapitał</t>
  </si>
  <si>
    <t>Łączny miesięczny dochód netto gospodarstwa:</t>
  </si>
  <si>
    <t>← Wpisz swój miesięczny dochód na rękę</t>
  </si>
  <si>
    <t>Kategoria</t>
  </si>
  <si>
    <t>Limit Planowany</t>
  </si>
  <si>
    <t>Rzeczywiste Wydatki</t>
  </si>
  <si>
    <t>Pozostało</t>
  </si>
  <si>
    <t>% Dochodu</t>
  </si>
  <si>
    <t>Status</t>
  </si>
  <si>
    <t>50% Podstawowe Potrzeby (Needs)</t>
  </si>
  <si>
    <t>30% Przyjemności i Komfort (Wants)</t>
  </si>
  <si>
    <t>20% Oszczędności i Inwestycje (Savings)</t>
  </si>
  <si>
    <t>1. POTRZEBY PODSTAWOWE (50% — Mieszkanie, rachunki, jedzenie, zdrowie)</t>
  </si>
  <si>
    <t>Needs Item #1</t>
  </si>
  <si>
    <t>Needs Item #2</t>
  </si>
  <si>
    <t>Needs Item #3</t>
  </si>
  <si>
    <t>Needs Item #4</t>
  </si>
  <si>
    <t>Needs Item #5</t>
  </si>
  <si>
    <t>SUM:</t>
  </si>
  <si>
    <t>2. PRZYJEMNOŚCI I WYPOCZYNEK (30% — Wyjścia, zakupy, subskrypcje)</t>
  </si>
  <si>
    <t>Wants Item #1</t>
  </si>
  <si>
    <t>Wants Item #2</t>
  </si>
  <si>
    <t>Wants Item #3</t>
  </si>
  <si>
    <t>Wants Item #4</t>
  </si>
  <si>
    <t>Wants Item #5</t>
  </si>
  <si>
    <t>Wants Item #6</t>
  </si>
  <si>
    <t>3. OSZCZĘDNOŚCI I KAPITAŁ (20% — Poduszka finansowa, obligacje, spłata długów)</t>
  </si>
  <si>
    <t>Savings Item #1</t>
  </si>
  <si>
    <t>Savings Item #2</t>
  </si>
  <si>
    <t>Savings Item #3</t>
  </si>
  <si>
    <t>Savings Item #4</t>
  </si>
  <si>
    <t>AUTOMATYZACJA Z BOTEM TELEGRAM MONSAVE</t>
  </si>
  <si>
    <t>Zapisuj wydatki przez bota Telegram: "kawa 18" lub zdjęcie paragonu. Monsave automatycznie porządkuje Twój budżet 50/30/20.</t>
  </si>
  <si>
    <t>https://monsave.com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</si>
</sst>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zł&quot;"/>
    <numFmt numFmtId="165" formatCode="0.0%"/>
  </numFmts>
  <fonts count="12" x14ac:knownFonts="1">
    <font>
      <color theme="1"/>
      <family val="2"/>
      <scheme val="minor"/>
      <sz val="11"/>
      <name val="Calibri"/>
    </font>
    <font>
      <b/>
      <color rgb="FFFFFF"/>
      <sz val="14"/>
      <name val="Calibri"/>
    </font>
    <font>
      <i/>
      <color rgb="FFFFFF"/>
      <sz val="10"/>
      <name val="Calibri"/>
    </font>
    <font>
      <b/>
    </font>
    <font>
      <b/>
      <color rgb="556EE6"/>
      <sz val="12"/>
    </font>
    <font>
      <i/>
      <color rgb="6C757D"/>
    </font>
    <font>
      <b/>
      <color rgb="FFFFFF"/>
      <sz val="11"/>
      <name val="Calibri"/>
    </font>
    <font>
      <sz val="10"/>
      <name val="Calibri"/>
    </font>
    <font>
      <b/>
      <color rgb="FFFFFF"/>
    </font>
    <font>
      <b/>
      <color rgb="FFFFFF"/>
      <sz val="12"/>
    </font>
    <font>
      <sz val="11"/>
    </font>
    <font>
      <b/>
      <color rgb="556EE6"/>
    </font>
  </fonts>
  <fills count="8">
    <fill>
      <patternFill patternType="none"/>
    </fill>
    <fill>
      <patternFill patternType="gray125"/>
    </fill>
    <fill>
      <patternFill patternType="solid">
        <fgColor rgb="556EE6"/>
      </patternFill>
    </fill>
    <fill>
      <patternFill patternType="solid">
        <fgColor rgb="798BF1"/>
      </patternFill>
    </fill>
    <fill>
      <patternFill patternType="solid">
        <fgColor rgb="EFF2F7"/>
      </patternFill>
    </fill>
    <fill>
      <patternFill patternType="solid">
        <fgColor rgb="2A3042"/>
      </patternFill>
    </fill>
    <fill>
      <patternFill patternType="solid">
        <fgColor rgb="F1B44C"/>
      </patternFill>
    </fill>
    <fill>
      <patternFill patternType="solid">
        <fgColor rgb="34C38F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164" fontId="4" fillId="4" borderId="0" xfId="0" applyNumberFormat="1" applyFont="1" applyFill="1"/>
    <xf numFmtId="0" fontId="5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5" fontId="7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8" fillId="2" borderId="0" xfId="0" applyFont="1" applyFill="1"/>
    <xf numFmtId="0" fontId="8" fillId="6" borderId="0" xfId="0" applyFont="1" applyFill="1"/>
    <xf numFmtId="0" fontId="8" fillId="7" borderId="0" xfId="0" applyFont="1" applyFill="1"/>
    <xf numFmtId="0" fontId="9" fillId="2" borderId="0" xfId="0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workbookViewId="0"/>
  </sheetViews>
  <sheetFormatPr defaultRowHeight="15" outlineLevelRow="0" outlineLevelCol="0" x14ac:dyDescent="55"/>
  <cols>
    <col min="1" max="1" width="4" customWidth="1"/>
    <col min="2" max="2" width="34" customWidth="1"/>
    <col min="3" max="5" width="18" customWidth="1"/>
    <col min="6" max="6" width="16" customWidth="1"/>
    <col min="7" max="7" width="20" customWidth="1"/>
  </cols>
  <sheetData>
    <row r="2" ht="36" customHeight="1" spans="2:7" x14ac:dyDescent="0.25">
      <c r="B2" s="1" t="s">
        <v>0</v>
      </c>
      <c r="C2" s="1"/>
      <c r="D2" s="1"/>
      <c r="E2" s="1"/>
      <c r="F2" s="1"/>
      <c r="G2" s="1"/>
    </row>
    <row r="3" ht="20" customHeight="1" spans="2:7" x14ac:dyDescent="0.25">
      <c r="B3" s="2" t="s">
        <v>1</v>
      </c>
      <c r="C3" s="2"/>
      <c r="D3" s="2"/>
      <c r="E3" s="2"/>
      <c r="F3" s="2"/>
      <c r="G3" s="2"/>
    </row>
    <row r="5" spans="2:4" x14ac:dyDescent="0.25">
      <c r="B5" s="3" t="s">
        <v>2</v>
      </c>
      <c r="C5" s="4">
        <v>12000</v>
      </c>
      <c r="D5" s="5" t="s">
        <v>3</v>
      </c>
    </row>
    <row r="7" ht="26" customHeight="1" spans="2:7" x14ac:dyDescent="0.25"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</row>
    <row r="8" spans="2:7" x14ac:dyDescent="0.25">
      <c r="B8" s="7" t="s">
        <v>10</v>
      </c>
      <c r="C8" s="8">
        <f>=C5*0.5</f>
      </c>
      <c r="D8" s="9">
        <f>=D18</f>
      </c>
      <c r="E8" s="8">
        <f>=C8-D8</f>
      </c>
      <c r="F8" s="10">
        <f>=D8/C5</f>
      </c>
      <c r="G8" s="11">
        <f>=IF(E8&gt;=0, " W normie", " Przekroczono!")</f>
      </c>
    </row>
    <row r="9" spans="2:7" x14ac:dyDescent="0.25">
      <c r="B9" s="7" t="s">
        <v>11</v>
      </c>
      <c r="C9" s="8">
        <f>=C5*0.3</f>
      </c>
      <c r="D9" s="9">
        <f>=D27</f>
      </c>
      <c r="E9" s="8">
        <f>=C9-D9</f>
      </c>
      <c r="F9" s="10">
        <f>=D9/C5</f>
      </c>
      <c r="G9" s="11">
        <f>=IF(E9&gt;=0, " W normie", " Przekroczono!")</f>
      </c>
    </row>
    <row r="10" spans="2:7" x14ac:dyDescent="0.25">
      <c r="B10" s="7" t="s">
        <v>12</v>
      </c>
      <c r="C10" s="8">
        <f>=C5*0.2</f>
      </c>
      <c r="D10" s="9">
        <f>=D34</f>
      </c>
      <c r="E10" s="8">
        <f>=C10-D10</f>
      </c>
      <c r="F10" s="10">
        <f>=D10/C5</f>
      </c>
      <c r="G10" s="11">
        <f>=IF(E10&gt;=0, " W normie", " Przekroczono!")</f>
      </c>
    </row>
    <row r="12" spans="2:7" x14ac:dyDescent="0.25">
      <c r="B12" s="12" t="s">
        <v>13</v>
      </c>
      <c r="C12" s="12"/>
      <c r="D12" s="12"/>
      <c r="E12" s="12"/>
      <c r="F12" s="12"/>
      <c r="G12" s="12"/>
    </row>
    <row r="13" spans="2:7" x14ac:dyDescent="0.25">
      <c r="B13" s="7" t="s">
        <v>14</v>
      </c>
      <c r="C13" s="9">
        <v>1200</v>
      </c>
      <c r="D13" s="9">
        <v>1152</v>
      </c>
      <c r="E13" s="9">
        <f>=C13-D13</f>
      </c>
      <c r="F13" s="10">
        <f>=D13/$C$5</f>
      </c>
      <c r="G13" s="7">
        <f>=IF(E13&gt;=0,"OK","!")</f>
      </c>
    </row>
    <row r="14" spans="2:7" x14ac:dyDescent="0.25">
      <c r="B14" s="7" t="s">
        <v>15</v>
      </c>
      <c r="C14" s="9">
        <v>1200</v>
      </c>
      <c r="D14" s="9">
        <v>1152</v>
      </c>
      <c r="E14" s="9">
        <f>=C14-D14</f>
      </c>
      <c r="F14" s="10">
        <f>=D14/$C$5</f>
      </c>
      <c r="G14" s="7">
        <f>=IF(E14&gt;=0,"OK","!")</f>
      </c>
    </row>
    <row r="15" spans="2:7" x14ac:dyDescent="0.25">
      <c r="B15" s="7" t="s">
        <v>16</v>
      </c>
      <c r="C15" s="9">
        <v>1200</v>
      </c>
      <c r="D15" s="9">
        <v>1152</v>
      </c>
      <c r="E15" s="9">
        <f>=C15-D15</f>
      </c>
      <c r="F15" s="10">
        <f>=D15/$C$5</f>
      </c>
      <c r="G15" s="7">
        <f>=IF(E15&gt;=0,"OK","!")</f>
      </c>
    </row>
    <row r="16" spans="2:7" x14ac:dyDescent="0.25">
      <c r="B16" s="7" t="s">
        <v>17</v>
      </c>
      <c r="C16" s="9">
        <v>1200</v>
      </c>
      <c r="D16" s="9">
        <v>1152</v>
      </c>
      <c r="E16" s="9">
        <f>=C16-D16</f>
      </c>
      <c r="F16" s="10">
        <f>=D16/$C$5</f>
      </c>
      <c r="G16" s="7">
        <f>=IF(E16&gt;=0,"OK","!")</f>
      </c>
    </row>
    <row r="17" spans="2:7" x14ac:dyDescent="0.25">
      <c r="B17" s="7" t="s">
        <v>18</v>
      </c>
      <c r="C17" s="9">
        <v>1200</v>
      </c>
      <c r="D17" s="9">
        <v>1152</v>
      </c>
      <c r="E17" s="9">
        <f>=C17-D17</f>
      </c>
      <c r="F17" s="10">
        <f>=D17/$C$5</f>
      </c>
      <c r="G17" s="7">
        <f>=IF(E17&gt;=0,"OK","!")</f>
      </c>
    </row>
    <row r="18" spans="2:5" x14ac:dyDescent="0.25">
      <c r="B18" s="7" t="s">
        <v>19</v>
      </c>
      <c r="C18" s="9">
        <f>=SUM(C13:C17)</f>
      </c>
      <c r="D18" s="9">
        <f>=SUM(D13:D17)</f>
      </c>
      <c r="E18" s="9">
        <f>=C18-D18</f>
      </c>
    </row>
    <row r="20" spans="2:7" x14ac:dyDescent="0.25">
      <c r="B20" s="13" t="s">
        <v>20</v>
      </c>
      <c r="C20" s="13"/>
      <c r="D20" s="13"/>
      <c r="E20" s="13"/>
      <c r="F20" s="13"/>
      <c r="G20" s="13"/>
    </row>
    <row r="21" spans="2:7" x14ac:dyDescent="0.25">
      <c r="B21" s="7" t="s">
        <v>21</v>
      </c>
      <c r="C21" s="9">
        <v>600</v>
      </c>
      <c r="D21" s="9">
        <v>580</v>
      </c>
      <c r="E21" s="9">
        <f>=C21-D21</f>
      </c>
      <c r="F21" s="10">
        <f>=D21/$C$5</f>
      </c>
      <c r="G21" s="7">
        <f>=IF(E21&gt;=0,"OK","!")</f>
      </c>
    </row>
    <row r="22" spans="2:7" x14ac:dyDescent="0.25">
      <c r="B22" s="7" t="s">
        <v>22</v>
      </c>
      <c r="C22" s="9">
        <v>600</v>
      </c>
      <c r="D22" s="9">
        <v>580</v>
      </c>
      <c r="E22" s="9">
        <f>=C22-D22</f>
      </c>
      <c r="F22" s="10">
        <f>=D22/$C$5</f>
      </c>
      <c r="G22" s="7">
        <f>=IF(E22&gt;=0,"OK","!")</f>
      </c>
    </row>
    <row r="23" spans="2:7" x14ac:dyDescent="0.25">
      <c r="B23" s="7" t="s">
        <v>23</v>
      </c>
      <c r="C23" s="9">
        <v>600</v>
      </c>
      <c r="D23" s="9">
        <v>580</v>
      </c>
      <c r="E23" s="9">
        <f>=C23-D23</f>
      </c>
      <c r="F23" s="10">
        <f>=D23/$C$5</f>
      </c>
      <c r="G23" s="7">
        <f>=IF(E23&gt;=0,"OK","!")</f>
      </c>
    </row>
    <row r="24" spans="2:7" x14ac:dyDescent="0.25">
      <c r="B24" s="7" t="s">
        <v>24</v>
      </c>
      <c r="C24" s="9">
        <v>600</v>
      </c>
      <c r="D24" s="9">
        <v>580</v>
      </c>
      <c r="E24" s="9">
        <f>=C24-D24</f>
      </c>
      <c r="F24" s="10">
        <f>=D24/$C$5</f>
      </c>
      <c r="G24" s="7">
        <f>=IF(E24&gt;=0,"OK","!")</f>
      </c>
    </row>
    <row r="25" spans="2:7" x14ac:dyDescent="0.25">
      <c r="B25" s="7" t="s">
        <v>25</v>
      </c>
      <c r="C25" s="9">
        <v>600</v>
      </c>
      <c r="D25" s="9">
        <v>580</v>
      </c>
      <c r="E25" s="9">
        <f>=C25-D25</f>
      </c>
      <c r="F25" s="10">
        <f>=D25/$C$5</f>
      </c>
      <c r="G25" s="7">
        <f>=IF(E25&gt;=0,"OK","!")</f>
      </c>
    </row>
    <row r="26" spans="2:7" x14ac:dyDescent="0.25">
      <c r="B26" s="7" t="s">
        <v>26</v>
      </c>
      <c r="C26" s="9">
        <v>600</v>
      </c>
      <c r="D26" s="9">
        <v>580</v>
      </c>
      <c r="E26" s="9">
        <f>=C26-D26</f>
      </c>
      <c r="F26" s="10">
        <f>=D26/$C$5</f>
      </c>
      <c r="G26" s="7">
        <f>=IF(E26&gt;=0,"OK","!")</f>
      </c>
    </row>
    <row r="27" spans="2:5" x14ac:dyDescent="0.25">
      <c r="B27" s="7" t="s">
        <v>19</v>
      </c>
      <c r="C27" s="9">
        <f>=SUM(C21:C26)</f>
      </c>
      <c r="D27" s="9">
        <f>=SUM(D21:D26)</f>
      </c>
      <c r="E27" s="9">
        <f>=C27-D27</f>
      </c>
    </row>
    <row r="29" spans="2:7" x14ac:dyDescent="0.25">
      <c r="B29" s="14" t="s">
        <v>27</v>
      </c>
      <c r="C29" s="14"/>
      <c r="D29" s="14"/>
      <c r="E29" s="14"/>
      <c r="F29" s="14"/>
      <c r="G29" s="14"/>
    </row>
    <row r="30" spans="2:7" x14ac:dyDescent="0.25">
      <c r="B30" s="7" t="s">
        <v>28</v>
      </c>
      <c r="C30" s="9">
        <v>600</v>
      </c>
      <c r="D30" s="9">
        <v>600</v>
      </c>
      <c r="E30" s="9">
        <f>=C30-D30</f>
      </c>
      <c r="F30" s="10">
        <f>=D30/$C$5</f>
      </c>
      <c r="G30" s="7">
        <f>=IF(E30&gt;=0,"OK","!")</f>
      </c>
    </row>
    <row r="31" spans="2:7" x14ac:dyDescent="0.25">
      <c r="B31" s="7" t="s">
        <v>29</v>
      </c>
      <c r="C31" s="9">
        <v>600</v>
      </c>
      <c r="D31" s="9">
        <v>600</v>
      </c>
      <c r="E31" s="9">
        <f>=C31-D31</f>
      </c>
      <c r="F31" s="10">
        <f>=D31/$C$5</f>
      </c>
      <c r="G31" s="7">
        <f>=IF(E31&gt;=0,"OK","!")</f>
      </c>
    </row>
    <row r="32" spans="2:7" x14ac:dyDescent="0.25">
      <c r="B32" s="7" t="s">
        <v>30</v>
      </c>
      <c r="C32" s="9">
        <v>600</v>
      </c>
      <c r="D32" s="9">
        <v>600</v>
      </c>
      <c r="E32" s="9">
        <f>=C32-D32</f>
      </c>
      <c r="F32" s="10">
        <f>=D32/$C$5</f>
      </c>
      <c r="G32" s="7">
        <f>=IF(E32&gt;=0,"OK","!")</f>
      </c>
    </row>
    <row r="33" spans="2:7" x14ac:dyDescent="0.25">
      <c r="B33" s="7" t="s">
        <v>31</v>
      </c>
      <c r="C33" s="9">
        <v>600</v>
      </c>
      <c r="D33" s="9">
        <v>600</v>
      </c>
      <c r="E33" s="9">
        <f>=C33-D33</f>
      </c>
      <c r="F33" s="10">
        <f>=D33/$C$5</f>
      </c>
      <c r="G33" s="7">
        <f>=IF(E33&gt;=0,"OK","!")</f>
      </c>
    </row>
    <row r="34" spans="2:5" x14ac:dyDescent="0.25">
      <c r="B34" s="7" t="s">
        <v>19</v>
      </c>
      <c r="C34" s="9">
        <f>=SUM(C30:C33)</f>
      </c>
      <c r="D34" s="9">
        <f>=SUM(D30:D33)</f>
      </c>
      <c r="E34" s="9">
        <f>=C34-D34</f>
      </c>
    </row>
  </sheetData>
  <mergeCells count="5">
    <mergeCell ref="B2:G2"/>
    <mergeCell ref="B3:G3"/>
    <mergeCell ref="B12:G12"/>
    <mergeCell ref="B20:G20"/>
    <mergeCell ref="B29:G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/>
  </sheetViews>
  <sheetFormatPr defaultRowHeight="15" outlineLevelRow="0" outlineLevelCol="0" x14ac:dyDescent="55"/>
  <cols>
    <col min="1" max="1" width="4" customWidth="1"/>
    <col min="2" max="2" width="85" customWidth="1"/>
  </cols>
  <sheetData>
    <row r="2" spans="2:2" x14ac:dyDescent="0.25">
      <c r="B2" s="15" t="s">
        <v>32</v>
      </c>
    </row>
    <row r="3" spans="2:2" x14ac:dyDescent="0.25">
      <c r="B3" s="15"/>
    </row>
    <row r="5" spans="2:2" x14ac:dyDescent="0.25">
      <c r="B5" s="16" t="s">
        <v>33</v>
      </c>
    </row>
    <row r="7" spans="2:2" x14ac:dyDescent="0.25">
      <c r="B7" s="17" t="s">
        <v>34</v>
      </c>
    </row>
  </sheetData>
  <mergeCells count="1">
    <mergeCell ref="B2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50-30-20 Dashboard</vt:lpstr>
      <vt:lpstr>Monsave Telegram Bot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